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总表" sheetId="1" r:id="rId1"/>
    <sheet name="Sheet1" sheetId="2" r:id="rId2"/>
  </sheets>
  <definedNames>
    <definedName name="_xlnm.Print_Titles" localSheetId="0">'总表'!$3:$10</definedName>
  </definedNames>
  <calcPr fullCalcOnLoad="1"/>
</workbook>
</file>

<file path=xl/sharedStrings.xml><?xml version="1.0" encoding="utf-8"?>
<sst xmlns="http://schemas.openxmlformats.org/spreadsheetml/2006/main" count="71" uniqueCount="57">
  <si>
    <t>附件</t>
  </si>
  <si>
    <t xml:space="preserve">                   2022年全区油茶“双千”计划实施情况表</t>
  </si>
  <si>
    <t>填报单位（盖章）：柳州市林业和园林局</t>
  </si>
  <si>
    <t>截止时间：2022年12月10日</t>
  </si>
  <si>
    <t>单位：万元、万亩、吨、个、次、人、%</t>
  </si>
  <si>
    <t>单位　</t>
  </si>
  <si>
    <t>全区累计安排补助资金</t>
  </si>
  <si>
    <t>其中：2022年安排补助资金</t>
  </si>
  <si>
    <t>累计兑现补助资金</t>
  </si>
  <si>
    <t>中央及自治区补助资金兑现率</t>
  </si>
  <si>
    <t>造林、低改情况</t>
  </si>
  <si>
    <t>开展
种苗
执法
活动</t>
  </si>
  <si>
    <t>“双高”创建
情况</t>
  </si>
  <si>
    <t>油茶专业合作社成立情况</t>
  </si>
  <si>
    <t>巩固脱贫
人口数量</t>
  </si>
  <si>
    <t>开展油茶培训人次</t>
  </si>
  <si>
    <t>培养有资质的技术人员数量</t>
  </si>
  <si>
    <t>新增
品牌
认证（定）</t>
  </si>
  <si>
    <t>50吨以上产能加工企业数量</t>
  </si>
  <si>
    <t>备  注</t>
  </si>
  <si>
    <t>合计</t>
  </si>
  <si>
    <t>中央</t>
  </si>
  <si>
    <t>自治区</t>
  </si>
  <si>
    <t>市</t>
  </si>
  <si>
    <t>县</t>
  </si>
  <si>
    <t>新造
(含油茶更新造林)</t>
  </si>
  <si>
    <t>低改
（包括抚育改造、嫁接改造和
截干更新）</t>
  </si>
  <si>
    <t>“双高”
示范园</t>
  </si>
  <si>
    <t>“双高”
示范点</t>
  </si>
  <si>
    <t>现有
油茶专业
合作社数量</t>
  </si>
  <si>
    <t>成立
数量</t>
  </si>
  <si>
    <t>累计
巩固
脱贫
人口
数量</t>
  </si>
  <si>
    <t>年度新增巩固脱贫人口数量</t>
  </si>
  <si>
    <t>现有
企业
数量</t>
  </si>
  <si>
    <t>年度新增企业数量</t>
  </si>
  <si>
    <t>计划面积</t>
  </si>
  <si>
    <t>完成面积</t>
  </si>
  <si>
    <t>完成率</t>
  </si>
  <si>
    <t>计划
面积</t>
  </si>
  <si>
    <t>完成个数</t>
  </si>
  <si>
    <t>基地面积</t>
  </si>
  <si>
    <t>柳州市</t>
  </si>
  <si>
    <t>三江县**</t>
  </si>
  <si>
    <t>融水县**</t>
  </si>
  <si>
    <t>融安县*</t>
  </si>
  <si>
    <t>鹿寨县</t>
  </si>
  <si>
    <t>柳城县</t>
  </si>
  <si>
    <t>柳江区</t>
  </si>
  <si>
    <t>柳北区</t>
  </si>
  <si>
    <t>柳南区</t>
  </si>
  <si>
    <t>鱼峰区</t>
  </si>
  <si>
    <t xml:space="preserve">备注：  1、品牌认证（定）包括：“三品一标”认证和国家油茶森林生态标志产品认定等； </t>
  </si>
  <si>
    <t>汇总人：邓权</t>
  </si>
  <si>
    <t>联系电话：0772-2863539</t>
  </si>
  <si>
    <t xml:space="preserve">        2、各填报单位应将油茶“双高”示范基地名单、油茶专业合作社名单、油茶加工企业名单、开展油茶培训档案等内容统计备查；</t>
  </si>
  <si>
    <t xml:space="preserve">        3、补助资金兑现情况一栏统计实施油茶“双千”计划至今的累计兑现情况；</t>
  </si>
  <si>
    <t xml:space="preserve">        4、请各县区林业主管部门于每月 5 日前汇总后上报市局生态修复科。联系人：邓权，联系电话0772-2863539，电子邮箱：lzsylk@126.com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</si>
</sst>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.0_ "/>
    <numFmt numFmtId="179" formatCode="0.00_ "/>
    <numFmt numFmtId="180" formatCode="0.00_);[Red]\(0.00\)"/>
    <numFmt numFmtId="181" formatCode="0.0%"/>
    <numFmt numFmtId="182" formatCode="0.000_ "/>
  </numFmts>
  <fonts count="60">
    <font>
      <sz val="11"/>
      <color theme="1"/>
      <name val="Tahoma"/>
      <family val="2"/>
    </font>
    <font>
      <sz val="11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sz val="24"/>
      <name val="方正小标宋简体"/>
      <family val="0"/>
    </font>
    <font>
      <sz val="36"/>
      <name val="方正小标宋简体"/>
      <family val="0"/>
    </font>
    <font>
      <sz val="24"/>
      <name val="黑体"/>
      <family val="0"/>
    </font>
    <font>
      <b/>
      <sz val="18"/>
      <name val="楷体_GB2312"/>
      <family val="0"/>
    </font>
    <font>
      <b/>
      <sz val="28"/>
      <name val="楷体_GB2312"/>
      <family val="0"/>
    </font>
    <font>
      <b/>
      <sz val="18"/>
      <name val="仿宋_GB2312"/>
      <family val="0"/>
    </font>
    <font>
      <b/>
      <sz val="14"/>
      <name val="仿宋_GB2312"/>
      <family val="0"/>
    </font>
    <font>
      <sz val="18"/>
      <name val="仿宋_GB2312"/>
      <family val="0"/>
    </font>
    <font>
      <sz val="14"/>
      <name val="仿宋_GB2312"/>
      <family val="0"/>
    </font>
    <font>
      <sz val="18"/>
      <name val="楷体_GB2312"/>
      <family val="0"/>
    </font>
    <font>
      <b/>
      <sz val="14"/>
      <name val="楷体_GB2312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0" fontId="43" fillId="5" borderId="2" applyNumberFormat="0" applyAlignment="0" applyProtection="0"/>
    <xf numFmtId="0" fontId="44" fillId="6" borderId="0" applyNumberFormat="0" applyBorder="0" applyAlignment="0" applyProtection="0"/>
    <xf numFmtId="0" fontId="20" fillId="0" borderId="0">
      <alignment/>
      <protection/>
    </xf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16" fillId="0" borderId="0">
      <alignment vertical="center"/>
      <protection/>
    </xf>
    <xf numFmtId="0" fontId="41" fillId="7" borderId="0" applyNumberFormat="0" applyBorder="0" applyAlignment="0" applyProtection="0"/>
    <xf numFmtId="41" fontId="48" fillId="0" borderId="0" applyFont="0" applyFill="0" applyBorder="0" applyAlignment="0" applyProtection="0"/>
    <xf numFmtId="0" fontId="41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43" fontId="4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>
      <alignment vertical="center"/>
      <protection/>
    </xf>
    <xf numFmtId="0" fontId="41" fillId="13" borderId="0" applyNumberFormat="0" applyBorder="0" applyAlignment="0" applyProtection="0"/>
    <xf numFmtId="0" fontId="0" fillId="0" borderId="0">
      <alignment vertical="center"/>
      <protection/>
    </xf>
    <xf numFmtId="0" fontId="54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22" fillId="0" borderId="0">
      <alignment vertical="center"/>
      <protection/>
    </xf>
    <xf numFmtId="42" fontId="48" fillId="0" borderId="0" applyFont="0" applyFill="0" applyBorder="0" applyAlignment="0" applyProtection="0"/>
    <xf numFmtId="0" fontId="22" fillId="0" borderId="0">
      <alignment vertical="center"/>
      <protection/>
    </xf>
    <xf numFmtId="0" fontId="55" fillId="0" borderId="0" applyNumberFormat="0" applyFill="0" applyBorder="0" applyAlignment="0" applyProtection="0"/>
    <xf numFmtId="0" fontId="22" fillId="0" borderId="0">
      <alignment vertical="center"/>
      <protection/>
    </xf>
    <xf numFmtId="0" fontId="41" fillId="15" borderId="0" applyNumberFormat="0" applyBorder="0" applyAlignment="0" applyProtection="0"/>
    <xf numFmtId="0" fontId="48" fillId="16" borderId="7" applyNumberFormat="0" applyFont="0" applyAlignment="0" applyProtection="0"/>
    <xf numFmtId="0" fontId="40" fillId="17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56" fillId="18" borderId="0" applyNumberFormat="0" applyBorder="0" applyAlignment="0" applyProtection="0"/>
    <xf numFmtId="0" fontId="41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4" borderId="8" applyNumberForma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9" fontId="48" fillId="0" borderId="0" applyFont="0" applyFill="0" applyBorder="0" applyAlignment="0" applyProtection="0"/>
    <xf numFmtId="0" fontId="40" fillId="26" borderId="0" applyNumberFormat="0" applyBorder="0" applyAlignment="0" applyProtection="0"/>
    <xf numFmtId="44" fontId="48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22" fillId="0" borderId="0">
      <alignment vertical="center"/>
      <protection/>
    </xf>
    <xf numFmtId="0" fontId="59" fillId="29" borderId="8" applyNumberFormat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/>
    </xf>
    <xf numFmtId="178" fontId="10" fillId="0" borderId="9" xfId="31" applyNumberFormat="1" applyFont="1" applyFill="1" applyBorder="1" applyAlignment="1">
      <alignment horizontal="center" vertical="center" wrapText="1"/>
      <protection/>
    </xf>
    <xf numFmtId="176" fontId="10" fillId="0" borderId="9" xfId="31" applyNumberFormat="1" applyFont="1" applyFill="1" applyBorder="1" applyAlignment="1">
      <alignment horizontal="center" vertical="center" wrapText="1"/>
      <protection/>
    </xf>
    <xf numFmtId="177" fontId="11" fillId="0" borderId="9" xfId="0" applyNumberFormat="1" applyFont="1" applyFill="1" applyBorder="1" applyAlignment="1">
      <alignment horizontal="center" vertical="center"/>
    </xf>
    <xf numFmtId="176" fontId="12" fillId="0" borderId="9" xfId="31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vertical="center"/>
    </xf>
    <xf numFmtId="179" fontId="12" fillId="0" borderId="9" xfId="31" applyNumberFormat="1" applyFont="1" applyFill="1" applyBorder="1" applyAlignment="1">
      <alignment horizontal="center" vertical="center" wrapText="1"/>
      <protection/>
    </xf>
    <xf numFmtId="176" fontId="4" fillId="0" borderId="0" xfId="0" applyNumberFormat="1" applyFont="1" applyFill="1" applyAlignment="1">
      <alignment horizontal="left" vertical="top"/>
    </xf>
    <xf numFmtId="176" fontId="5" fillId="0" borderId="0" xfId="0" applyNumberFormat="1" applyFont="1" applyFill="1" applyAlignment="1">
      <alignment horizontal="center" vertical="top"/>
    </xf>
    <xf numFmtId="176" fontId="6" fillId="0" borderId="0" xfId="0" applyNumberFormat="1" applyFont="1" applyFill="1" applyBorder="1" applyAlignment="1">
      <alignment horizontal="center" vertical="top"/>
    </xf>
    <xf numFmtId="176" fontId="2" fillId="0" borderId="0" xfId="0" applyNumberFormat="1" applyFont="1" applyFill="1" applyAlignment="1">
      <alignment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81" fontId="10" fillId="0" borderId="9" xfId="0" applyNumberFormat="1" applyFont="1" applyFill="1" applyBorder="1" applyAlignment="1">
      <alignment horizontal="center" vertical="center" wrapText="1"/>
    </xf>
    <xf numFmtId="179" fontId="10" fillId="0" borderId="9" xfId="31" applyNumberFormat="1" applyFont="1" applyFill="1" applyBorder="1" applyAlignment="1">
      <alignment horizontal="center" vertical="center" wrapText="1"/>
      <protection/>
    </xf>
    <xf numFmtId="181" fontId="12" fillId="0" borderId="9" xfId="0" applyNumberFormat="1" applyFont="1" applyFill="1" applyBorder="1" applyAlignment="1">
      <alignment horizontal="center" vertical="center" wrapText="1"/>
    </xf>
    <xf numFmtId="0" fontId="15" fillId="33" borderId="9" xfId="31" applyNumberFormat="1" applyFont="1" applyFill="1" applyBorder="1" applyAlignment="1">
      <alignment horizontal="center" vertical="center" wrapText="1"/>
      <protection/>
    </xf>
    <xf numFmtId="179" fontId="15" fillId="33" borderId="9" xfId="31" applyNumberFormat="1" applyFont="1" applyFill="1" applyBorder="1" applyAlignment="1">
      <alignment horizontal="center" vertical="center" wrapText="1"/>
      <protection/>
    </xf>
    <xf numFmtId="179" fontId="16" fillId="33" borderId="9" xfId="31" applyNumberFormat="1" applyFont="1" applyFill="1" applyBorder="1" applyAlignment="1">
      <alignment horizontal="center" vertical="center" wrapText="1"/>
      <protection/>
    </xf>
    <xf numFmtId="179" fontId="16" fillId="33" borderId="9" xfId="0" applyNumberFormat="1" applyFont="1" applyFill="1" applyBorder="1" applyAlignment="1">
      <alignment horizontal="center" vertical="center" wrapText="1"/>
    </xf>
    <xf numFmtId="0" fontId="15" fillId="33" borderId="9" xfId="0" applyNumberFormat="1" applyFont="1" applyFill="1" applyBorder="1" applyAlignment="1">
      <alignment horizontal="center" vertical="center" wrapText="1"/>
    </xf>
    <xf numFmtId="182" fontId="16" fillId="33" borderId="9" xfId="31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179" fontId="10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180" fontId="10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179" fontId="12" fillId="0" borderId="9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76" fontId="15" fillId="33" borderId="9" xfId="31" applyNumberFormat="1" applyFont="1" applyFill="1" applyBorder="1" applyAlignment="1">
      <alignment horizontal="left" vertical="center" wrapText="1"/>
      <protection/>
    </xf>
    <xf numFmtId="176" fontId="18" fillId="0" borderId="0" xfId="0" applyNumberFormat="1" applyFont="1" applyFill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176" fontId="15" fillId="33" borderId="9" xfId="31" applyNumberFormat="1" applyFont="1" applyFill="1" applyBorder="1" applyAlignment="1">
      <alignment horizontal="center" vertical="center" wrapText="1"/>
      <protection/>
    </xf>
    <xf numFmtId="0" fontId="19" fillId="0" borderId="9" xfId="0" applyFont="1" applyFill="1" applyBorder="1" applyAlignment="1">
      <alignment horizontal="left" vertical="center" wrapText="1"/>
    </xf>
    <xf numFmtId="9" fontId="18" fillId="0" borderId="0" xfId="0" applyNumberFormat="1" applyFont="1" applyFill="1" applyAlignment="1">
      <alignment vertical="center"/>
    </xf>
    <xf numFmtId="9" fontId="3" fillId="0" borderId="0" xfId="0" applyNumberFormat="1" applyFont="1" applyFill="1" applyAlignment="1">
      <alignment vertical="center"/>
    </xf>
  </cellXfs>
  <cellStyles count="91">
    <cellStyle name="Normal" xfId="0"/>
    <cellStyle name="常规 35" xfId="15"/>
    <cellStyle name="常规 6" xfId="16"/>
    <cellStyle name="常规 25" xfId="17"/>
    <cellStyle name="常规 30" xfId="18"/>
    <cellStyle name="常规 31" xfId="19"/>
    <cellStyle name="常规 26" xfId="20"/>
    <cellStyle name="常规 32" xfId="21"/>
    <cellStyle name="常规 27" xfId="22"/>
    <cellStyle name="常规_直99_2005年一般性转移支付基础测算数据" xfId="23"/>
    <cellStyle name="常规 4 2" xfId="24"/>
    <cellStyle name="常规 5" xfId="25"/>
    <cellStyle name="常规 4" xfId="26"/>
    <cellStyle name="常规 34" xfId="27"/>
    <cellStyle name="常规 29" xfId="28"/>
    <cellStyle name="常规 28" xfId="29"/>
    <cellStyle name="常规 33" xfId="30"/>
    <cellStyle name="常规 2" xfId="31"/>
    <cellStyle name="常规 24" xfId="32"/>
    <cellStyle name="常规 19" xfId="33"/>
    <cellStyle name="常规 17 3" xfId="34"/>
    <cellStyle name="常规 22" xfId="35"/>
    <cellStyle name="常规 17" xfId="36"/>
    <cellStyle name="常规 21" xfId="37"/>
    <cellStyle name="常规 16" xfId="38"/>
    <cellStyle name="常规 20" xfId="39"/>
    <cellStyle name="常规 15" xfId="40"/>
    <cellStyle name="常规 14" xfId="41"/>
    <cellStyle name="常规 13" xfId="42"/>
    <cellStyle name="常规 12" xfId="43"/>
    <cellStyle name="常规 11" xfId="44"/>
    <cellStyle name="60% - 强调文字颜色 6" xfId="45"/>
    <cellStyle name="20% - 强调文字颜色 6" xfId="46"/>
    <cellStyle name="输出" xfId="47"/>
    <cellStyle name="检查单元格" xfId="48"/>
    <cellStyle name="差" xfId="49"/>
    <cellStyle name="e鯪9Y_x000B_" xfId="50"/>
    <cellStyle name="标题 1" xfId="51"/>
    <cellStyle name="解释性文本" xfId="52"/>
    <cellStyle name="标题 2" xfId="53"/>
    <cellStyle name="常规 2 3" xfId="54"/>
    <cellStyle name="40% - 强调文字颜色 5" xfId="55"/>
    <cellStyle name="Comma [0]" xfId="56"/>
    <cellStyle name="40% - 强调文字颜色 6" xfId="57"/>
    <cellStyle name="Hyperlink" xfId="58"/>
    <cellStyle name="强调文字颜色 5" xfId="59"/>
    <cellStyle name="标题 3" xfId="60"/>
    <cellStyle name="汇总" xfId="61"/>
    <cellStyle name="20% - 强调文字颜色 1" xfId="62"/>
    <cellStyle name="常规 7" xfId="63"/>
    <cellStyle name="e鯪9Y_x000B_" xfId="64"/>
    <cellStyle name="40% - 强调文字颜色 1" xfId="65"/>
    <cellStyle name="强调文字颜色 6" xfId="66"/>
    <cellStyle name="Comma" xfId="67"/>
    <cellStyle name="标题" xfId="68"/>
    <cellStyle name="Followed Hyperlink" xfId="69"/>
    <cellStyle name="常规 2 2" xfId="70"/>
    <cellStyle name="40% - 强调文字颜色 4" xfId="71"/>
    <cellStyle name="常规 3" xfId="72"/>
    <cellStyle name="链接单元格" xfId="73"/>
    <cellStyle name="标题 4" xfId="74"/>
    <cellStyle name="20% - 强调文字颜色 2" xfId="75"/>
    <cellStyle name="常规 10" xfId="76"/>
    <cellStyle name="Currency [0]" xfId="77"/>
    <cellStyle name="常规 10 2" xfId="78"/>
    <cellStyle name="警告文本" xfId="79"/>
    <cellStyle name="常规 8" xfId="80"/>
    <cellStyle name="40% - 强调文字颜色 2" xfId="81"/>
    <cellStyle name="注释" xfId="82"/>
    <cellStyle name="60% - 强调文字颜色 3" xfId="83"/>
    <cellStyle name="常规 23" xfId="84"/>
    <cellStyle name="常规 18" xfId="85"/>
    <cellStyle name="好" xfId="86"/>
    <cellStyle name="20% - 强调文字颜色 5" xfId="87"/>
    <cellStyle name="适中" xfId="88"/>
    <cellStyle name="计算" xfId="89"/>
    <cellStyle name="强调文字颜色 1" xfId="90"/>
    <cellStyle name="60% - 强调文字颜色 4" xfId="91"/>
    <cellStyle name="60% - 强调文字颜色 1" xfId="92"/>
    <cellStyle name="强调文字颜色 2" xfId="93"/>
    <cellStyle name="60% - 强调文字颜色 5" xfId="94"/>
    <cellStyle name="Percent" xfId="95"/>
    <cellStyle name="60% - 强调文字颜色 2" xfId="96"/>
    <cellStyle name="Currency" xfId="97"/>
    <cellStyle name="强调文字颜色 3" xfId="98"/>
    <cellStyle name="20% - 强调文字颜色 3" xfId="99"/>
    <cellStyle name="常规 9" xfId="100"/>
    <cellStyle name="输入" xfId="101"/>
    <cellStyle name="40% - 强调文字颜色 3" xfId="102"/>
    <cellStyle name="强调文字颜色 4" xfId="103"/>
    <cellStyle name="20% - 强调文字颜色 4" xfId="10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4"/>
  <sheetViews>
    <sheetView showGridLines="0" tabSelected="1" zoomScale="70" zoomScaleNormal="70" workbookViewId="0" topLeftCell="A1">
      <pane ySplit="10" topLeftCell="A11" activePane="bottomLeft" state="frozen"/>
      <selection pane="bottomLeft" activeCell="L11" sqref="L11"/>
    </sheetView>
  </sheetViews>
  <sheetFormatPr defaultColWidth="9.00390625" defaultRowHeight="14.25"/>
  <cols>
    <col min="1" max="1" width="13.875" style="3" customWidth="1"/>
    <col min="2" max="2" width="15.625" style="3" customWidth="1"/>
    <col min="3" max="5" width="10.625" style="3" customWidth="1"/>
    <col min="6" max="6" width="10.125" style="3" customWidth="1"/>
    <col min="7" max="7" width="11.875" style="3" customWidth="1"/>
    <col min="8" max="8" width="12.125" style="3" customWidth="1"/>
    <col min="9" max="9" width="12.50390625" style="3" customWidth="1"/>
    <col min="10" max="10" width="12.125" style="3" customWidth="1"/>
    <col min="11" max="11" width="8.875" style="3" customWidth="1"/>
    <col min="12" max="12" width="11.625" style="3" customWidth="1"/>
    <col min="13" max="13" width="10.625" style="3" customWidth="1"/>
    <col min="14" max="14" width="10.875" style="4" customWidth="1"/>
    <col min="15" max="15" width="10.625" style="4" customWidth="1"/>
    <col min="16" max="16" width="9.625" style="5" customWidth="1"/>
    <col min="17" max="17" width="11.875" style="5" customWidth="1"/>
    <col min="18" max="18" width="10.125" style="4" customWidth="1"/>
    <col min="19" max="23" width="9.625" style="3" customWidth="1"/>
    <col min="24" max="24" width="7.625" style="3" customWidth="1"/>
    <col min="25" max="28" width="8.125" style="3" customWidth="1"/>
    <col min="29" max="29" width="9.125" style="3" customWidth="1"/>
    <col min="30" max="30" width="8.625" style="3" customWidth="1"/>
    <col min="31" max="31" width="10.50390625" style="3" customWidth="1"/>
    <col min="32" max="32" width="11.25390625" style="2" customWidth="1"/>
    <col min="33" max="33" width="10.625" style="2" customWidth="1"/>
    <col min="34" max="35" width="8.625" style="2" customWidth="1"/>
    <col min="36" max="37" width="7.125" style="2" customWidth="1"/>
    <col min="38" max="38" width="16.375" style="2" customWidth="1"/>
    <col min="39" max="39" width="15.625" style="6" bestFit="1" customWidth="1"/>
    <col min="40" max="43" width="15.625" style="2" bestFit="1" customWidth="1"/>
    <col min="44" max="253" width="9.00390625" style="2" customWidth="1"/>
    <col min="254" max="16384" width="9.00390625" style="7" customWidth="1"/>
  </cols>
  <sheetData>
    <row r="1" spans="1:38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4"/>
      <c r="Q1" s="24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4"/>
      <c r="Q2" s="2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45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25"/>
      <c r="Q3" s="25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0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5"/>
      <c r="Q4" s="25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27" ht="9" customHeight="1" hidden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6"/>
      <c r="Q5" s="26"/>
      <c r="R5" s="10"/>
      <c r="S5" s="10"/>
      <c r="T5" s="10"/>
      <c r="U5" s="10"/>
      <c r="V5" s="10"/>
      <c r="W5" s="10"/>
      <c r="X5" s="10"/>
      <c r="Y5" s="10"/>
      <c r="Z5" s="10"/>
      <c r="AA5" s="49"/>
    </row>
    <row r="6" spans="1:38" ht="33.75" customHeight="1">
      <c r="A6" s="11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7"/>
      <c r="Q6" s="27"/>
      <c r="R6" s="31" t="s">
        <v>3</v>
      </c>
      <c r="S6" s="31"/>
      <c r="T6" s="32"/>
      <c r="U6" s="47"/>
      <c r="V6" s="47"/>
      <c r="W6" s="47"/>
      <c r="X6" s="47"/>
      <c r="Y6" s="47"/>
      <c r="Z6" s="47"/>
      <c r="AA6" s="47"/>
      <c r="AB6" s="47"/>
      <c r="AC6" s="47"/>
      <c r="AD6" s="47"/>
      <c r="AE6" s="65" t="s">
        <v>4</v>
      </c>
      <c r="AF6" s="65"/>
      <c r="AG6" s="65"/>
      <c r="AH6" s="65"/>
      <c r="AI6" s="65"/>
      <c r="AJ6" s="65"/>
      <c r="AK6" s="65"/>
      <c r="AL6" s="65"/>
    </row>
    <row r="7" spans="1:38" ht="19.5" customHeight="1">
      <c r="A7" s="12" t="s">
        <v>5</v>
      </c>
      <c r="B7" s="13" t="s">
        <v>6</v>
      </c>
      <c r="C7" s="13"/>
      <c r="D7" s="13"/>
      <c r="E7" s="13"/>
      <c r="F7" s="13"/>
      <c r="G7" s="13" t="s">
        <v>7</v>
      </c>
      <c r="H7" s="13"/>
      <c r="I7" s="13"/>
      <c r="J7" s="13"/>
      <c r="K7" s="13"/>
      <c r="L7" s="13" t="s">
        <v>8</v>
      </c>
      <c r="M7" s="13"/>
      <c r="N7" s="13"/>
      <c r="O7" s="13"/>
      <c r="P7" s="28"/>
      <c r="Q7" s="33" t="s">
        <v>9</v>
      </c>
      <c r="R7" s="34" t="s">
        <v>10</v>
      </c>
      <c r="S7" s="34"/>
      <c r="T7" s="34"/>
      <c r="U7" s="34"/>
      <c r="V7" s="34"/>
      <c r="W7" s="34"/>
      <c r="X7" s="13" t="s">
        <v>11</v>
      </c>
      <c r="Y7" s="50" t="s">
        <v>12</v>
      </c>
      <c r="Z7" s="51"/>
      <c r="AA7" s="51"/>
      <c r="AB7" s="52"/>
      <c r="AC7" s="13" t="s">
        <v>13</v>
      </c>
      <c r="AD7" s="13"/>
      <c r="AE7" s="13" t="s">
        <v>14</v>
      </c>
      <c r="AF7" s="13"/>
      <c r="AG7" s="13" t="s">
        <v>15</v>
      </c>
      <c r="AH7" s="13" t="s">
        <v>16</v>
      </c>
      <c r="AI7" s="13" t="s">
        <v>17</v>
      </c>
      <c r="AJ7" s="13" t="s">
        <v>18</v>
      </c>
      <c r="AK7" s="13"/>
      <c r="AL7" s="13" t="s">
        <v>19</v>
      </c>
    </row>
    <row r="8" spans="1:38" ht="49.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28"/>
      <c r="Q8" s="35"/>
      <c r="R8" s="34"/>
      <c r="S8" s="34"/>
      <c r="T8" s="34"/>
      <c r="U8" s="34"/>
      <c r="V8" s="34"/>
      <c r="W8" s="34"/>
      <c r="X8" s="13"/>
      <c r="Y8" s="53"/>
      <c r="Z8" s="54"/>
      <c r="AA8" s="54"/>
      <c r="AB8" s="55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ht="94.5" customHeight="1">
      <c r="A9" s="12"/>
      <c r="B9" s="13" t="s">
        <v>20</v>
      </c>
      <c r="C9" s="14" t="s">
        <v>21</v>
      </c>
      <c r="D9" s="15" t="s">
        <v>22</v>
      </c>
      <c r="E9" s="13" t="s">
        <v>23</v>
      </c>
      <c r="F9" s="13" t="s">
        <v>24</v>
      </c>
      <c r="G9" s="13" t="s">
        <v>20</v>
      </c>
      <c r="H9" s="14" t="s">
        <v>21</v>
      </c>
      <c r="I9" s="15" t="s">
        <v>22</v>
      </c>
      <c r="J9" s="13" t="s">
        <v>23</v>
      </c>
      <c r="K9" s="13" t="s">
        <v>24</v>
      </c>
      <c r="L9" s="13" t="s">
        <v>20</v>
      </c>
      <c r="M9" s="14" t="s">
        <v>21</v>
      </c>
      <c r="N9" s="15" t="s">
        <v>22</v>
      </c>
      <c r="O9" s="15" t="s">
        <v>23</v>
      </c>
      <c r="P9" s="28" t="s">
        <v>24</v>
      </c>
      <c r="Q9" s="35"/>
      <c r="R9" s="34" t="s">
        <v>25</v>
      </c>
      <c r="S9" s="34"/>
      <c r="T9" s="34"/>
      <c r="U9" s="34" t="s">
        <v>26</v>
      </c>
      <c r="V9" s="34"/>
      <c r="W9" s="34"/>
      <c r="X9" s="13"/>
      <c r="Y9" s="56" t="s">
        <v>27</v>
      </c>
      <c r="Z9" s="57"/>
      <c r="AA9" s="56" t="s">
        <v>28</v>
      </c>
      <c r="AB9" s="57"/>
      <c r="AC9" s="13" t="s">
        <v>29</v>
      </c>
      <c r="AD9" s="13" t="s">
        <v>30</v>
      </c>
      <c r="AE9" s="13" t="s">
        <v>31</v>
      </c>
      <c r="AF9" s="13" t="s">
        <v>32</v>
      </c>
      <c r="AG9" s="13"/>
      <c r="AH9" s="13"/>
      <c r="AI9" s="13"/>
      <c r="AJ9" s="13" t="s">
        <v>33</v>
      </c>
      <c r="AK9" s="13" t="s">
        <v>34</v>
      </c>
      <c r="AL9" s="13"/>
    </row>
    <row r="10" spans="1:38" ht="93" customHeight="1">
      <c r="A10" s="12"/>
      <c r="B10" s="13"/>
      <c r="C10" s="16"/>
      <c r="D10" s="15"/>
      <c r="E10" s="13"/>
      <c r="F10" s="13"/>
      <c r="G10" s="13"/>
      <c r="H10" s="16"/>
      <c r="I10" s="15"/>
      <c r="J10" s="13"/>
      <c r="K10" s="13"/>
      <c r="L10" s="13"/>
      <c r="M10" s="16"/>
      <c r="N10" s="15"/>
      <c r="O10" s="15"/>
      <c r="P10" s="28"/>
      <c r="Q10" s="36"/>
      <c r="R10" s="37" t="s">
        <v>35</v>
      </c>
      <c r="S10" s="34" t="s">
        <v>36</v>
      </c>
      <c r="T10" s="34" t="s">
        <v>37</v>
      </c>
      <c r="U10" s="37" t="s">
        <v>38</v>
      </c>
      <c r="V10" s="34" t="s">
        <v>36</v>
      </c>
      <c r="W10" s="34" t="s">
        <v>37</v>
      </c>
      <c r="X10" s="13"/>
      <c r="Y10" s="13" t="s">
        <v>39</v>
      </c>
      <c r="Z10" s="13" t="s">
        <v>40</v>
      </c>
      <c r="AA10" s="13" t="s">
        <v>39</v>
      </c>
      <c r="AB10" s="58" t="s">
        <v>40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253" s="1" customFormat="1" ht="25.5">
      <c r="A11" s="17" t="s">
        <v>41</v>
      </c>
      <c r="B11" s="18">
        <f>SUM(B12:B20)</f>
        <v>36416.7586</v>
      </c>
      <c r="C11" s="19">
        <f>SUM(C12:C20)</f>
        <v>7059.58</v>
      </c>
      <c r="D11" s="19">
        <f>SUM(D12:D20)</f>
        <v>6461.6</v>
      </c>
      <c r="E11" s="19">
        <f>SUM(E12:E20)</f>
        <v>5004.6536000000015</v>
      </c>
      <c r="F11" s="19">
        <f>SUM(F12:F20)</f>
        <v>17890.925000000003</v>
      </c>
      <c r="G11" s="19">
        <f>SUM(H11:K11)</f>
        <v>4457.4516</v>
      </c>
      <c r="H11" s="19">
        <f>SUM(H12:H20)</f>
        <v>1130</v>
      </c>
      <c r="I11" s="19">
        <f>SUM(I12:I20)</f>
        <v>2101.583</v>
      </c>
      <c r="J11" s="19">
        <f>SUM(J12:J20)</f>
        <v>1225.8686000000002</v>
      </c>
      <c r="K11" s="19">
        <f>SUM(K12:K20)</f>
        <v>0</v>
      </c>
      <c r="L11" s="18">
        <f>SUM(M11:P11)</f>
        <v>26074.931500000002</v>
      </c>
      <c r="M11" s="19">
        <f>SUM(M12:M19)</f>
        <v>3052.1415</v>
      </c>
      <c r="N11" s="19">
        <f>SUM(N12:N20)</f>
        <v>2955.1</v>
      </c>
      <c r="O11" s="19">
        <f>SUM(O12:O20)</f>
        <v>2188.7700000000004</v>
      </c>
      <c r="P11" s="19">
        <f>SUM(P12:P20)</f>
        <v>17878.920000000002</v>
      </c>
      <c r="Q11" s="38">
        <f>(M11+N11)/(C11+D11)</f>
        <v>0.44428381990329247</v>
      </c>
      <c r="R11" s="39">
        <f>SUM(R12:R20)</f>
        <v>2</v>
      </c>
      <c r="S11" s="39">
        <f>SUM(S12:S20)</f>
        <v>2.166618</v>
      </c>
      <c r="T11" s="38">
        <f>S11/R11</f>
        <v>1.083309</v>
      </c>
      <c r="U11" s="39">
        <f>SUM(U12:U20)</f>
        <v>2.4000000000000004</v>
      </c>
      <c r="V11" s="48">
        <f>SUM(V12:V20)</f>
        <v>2.59526</v>
      </c>
      <c r="W11" s="38">
        <f>V11/U11</f>
        <v>1.0813583333333332</v>
      </c>
      <c r="X11" s="19">
        <f aca="true" t="shared" si="0" ref="X11:AK11">SUM(X12:X20)</f>
        <v>112</v>
      </c>
      <c r="Y11" s="19">
        <f t="shared" si="0"/>
        <v>1</v>
      </c>
      <c r="Z11" s="59">
        <f t="shared" si="0"/>
        <v>0.05</v>
      </c>
      <c r="AA11" s="19">
        <f t="shared" si="0"/>
        <v>2</v>
      </c>
      <c r="AB11" s="60">
        <f t="shared" si="0"/>
        <v>0.05</v>
      </c>
      <c r="AC11" s="19">
        <f t="shared" si="0"/>
        <v>34</v>
      </c>
      <c r="AD11" s="19">
        <f t="shared" si="0"/>
        <v>0</v>
      </c>
      <c r="AE11" s="19">
        <f t="shared" si="0"/>
        <v>69510</v>
      </c>
      <c r="AF11" s="19">
        <f t="shared" si="0"/>
        <v>410</v>
      </c>
      <c r="AG11" s="19">
        <f t="shared" si="0"/>
        <v>4204</v>
      </c>
      <c r="AH11" s="19">
        <f t="shared" si="0"/>
        <v>59</v>
      </c>
      <c r="AI11" s="19">
        <f t="shared" si="0"/>
        <v>0</v>
      </c>
      <c r="AJ11" s="19">
        <f t="shared" si="0"/>
        <v>5</v>
      </c>
      <c r="AK11" s="19">
        <f t="shared" si="0"/>
        <v>0</v>
      </c>
      <c r="AL11" s="66"/>
      <c r="AM11" s="67"/>
      <c r="AN11" s="67"/>
      <c r="AO11" s="71"/>
      <c r="AP11" s="71"/>
      <c r="AQ11" s="71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43" s="2" customFormat="1" ht="51.75" customHeight="1">
      <c r="A12" s="20" t="s">
        <v>42</v>
      </c>
      <c r="B12" s="21">
        <f>SUM(C12:F12)</f>
        <v>31838.7316</v>
      </c>
      <c r="C12" s="21">
        <v>5110</v>
      </c>
      <c r="D12" s="21">
        <v>5290.3</v>
      </c>
      <c r="E12" s="21">
        <v>3985.4316</v>
      </c>
      <c r="F12" s="21">
        <v>17453</v>
      </c>
      <c r="G12" s="21">
        <f>SUM(H12:K12)</f>
        <v>3439.7716</v>
      </c>
      <c r="H12" s="21">
        <v>960</v>
      </c>
      <c r="I12" s="21">
        <v>1560.3</v>
      </c>
      <c r="J12" s="23">
        <v>919.4716</v>
      </c>
      <c r="K12" s="21"/>
      <c r="L12" s="21">
        <f>SUM(M12:P12)</f>
        <v>23881.14</v>
      </c>
      <c r="M12" s="21">
        <v>2363</v>
      </c>
      <c r="N12" s="21">
        <v>2458</v>
      </c>
      <c r="O12" s="21">
        <v>1607.14</v>
      </c>
      <c r="P12" s="21">
        <v>17453</v>
      </c>
      <c r="Q12" s="40">
        <f>(M12+N12)/(C12+D12)</f>
        <v>0.46354432083689895</v>
      </c>
      <c r="R12" s="41">
        <v>1</v>
      </c>
      <c r="S12" s="42">
        <v>1.0270000000000001</v>
      </c>
      <c r="T12" s="40">
        <f>S12/R12</f>
        <v>1.0270000000000001</v>
      </c>
      <c r="U12" s="23">
        <v>1</v>
      </c>
      <c r="V12" s="23">
        <v>1.0899999999999999</v>
      </c>
      <c r="W12" s="40">
        <f>V12/U12</f>
        <v>1.0899999999999999</v>
      </c>
      <c r="X12" s="29">
        <v>3</v>
      </c>
      <c r="Y12" s="29">
        <v>1</v>
      </c>
      <c r="Z12" s="61">
        <v>0.05</v>
      </c>
      <c r="AA12" s="62">
        <v>2</v>
      </c>
      <c r="AB12" s="63">
        <v>0.05</v>
      </c>
      <c r="AC12" s="61">
        <v>31</v>
      </c>
      <c r="AD12" s="61"/>
      <c r="AE12" s="61">
        <v>67100</v>
      </c>
      <c r="AF12" s="61">
        <v>410</v>
      </c>
      <c r="AG12" s="61">
        <v>1744</v>
      </c>
      <c r="AH12" s="61"/>
      <c r="AI12" s="61"/>
      <c r="AJ12" s="61">
        <v>3</v>
      </c>
      <c r="AK12" s="61"/>
      <c r="AL12" s="68"/>
      <c r="AM12" s="67"/>
      <c r="AN12" s="67"/>
      <c r="AO12" s="72"/>
      <c r="AP12" s="72"/>
      <c r="AQ12" s="72"/>
    </row>
    <row r="13" spans="1:43" s="2" customFormat="1" ht="31.5" customHeight="1">
      <c r="A13" s="20" t="s">
        <v>43</v>
      </c>
      <c r="B13" s="21">
        <f aca="true" t="shared" si="1" ref="B13:B18">SUM(C13:F13)</f>
        <v>1240.645</v>
      </c>
      <c r="C13" s="21">
        <v>664.36</v>
      </c>
      <c r="D13" s="21">
        <v>235</v>
      </c>
      <c r="E13" s="21">
        <v>174.385</v>
      </c>
      <c r="F13" s="21">
        <v>166.9</v>
      </c>
      <c r="G13" s="21">
        <f>SUM(H13:K13)</f>
        <v>87.44</v>
      </c>
      <c r="H13" s="21">
        <v>10</v>
      </c>
      <c r="I13" s="21"/>
      <c r="J13" s="23">
        <v>77.44</v>
      </c>
      <c r="K13" s="21"/>
      <c r="L13" s="21">
        <f>SUM(M13:P13)</f>
        <v>403.94500000000005</v>
      </c>
      <c r="M13" s="29">
        <v>132.4</v>
      </c>
      <c r="N13" s="21">
        <v>99</v>
      </c>
      <c r="O13" s="21">
        <v>17.65</v>
      </c>
      <c r="P13" s="29">
        <v>154.895</v>
      </c>
      <c r="Q13" s="40">
        <f>(M13+N13)/(C13+D13)</f>
        <v>0.25729407578722646</v>
      </c>
      <c r="R13" s="41">
        <v>0.78</v>
      </c>
      <c r="S13" s="42">
        <v>0.790288</v>
      </c>
      <c r="T13" s="40">
        <f>S13/R13</f>
        <v>1.0131897435897435</v>
      </c>
      <c r="U13" s="23">
        <v>1.2</v>
      </c>
      <c r="V13" s="23">
        <v>1.2122600000000001</v>
      </c>
      <c r="W13" s="40">
        <f>V13/U13</f>
        <v>1.0102166666666668</v>
      </c>
      <c r="X13" s="29">
        <v>13</v>
      </c>
      <c r="Y13" s="29"/>
      <c r="Z13" s="61"/>
      <c r="AA13" s="62"/>
      <c r="AB13" s="61"/>
      <c r="AC13" s="61"/>
      <c r="AD13" s="61"/>
      <c r="AE13" s="61"/>
      <c r="AF13" s="61"/>
      <c r="AG13" s="61">
        <v>200</v>
      </c>
      <c r="AH13" s="61">
        <v>52</v>
      </c>
      <c r="AI13" s="61"/>
      <c r="AJ13" s="61"/>
      <c r="AK13" s="61"/>
      <c r="AL13" s="69"/>
      <c r="AM13" s="67"/>
      <c r="AN13" s="67"/>
      <c r="AO13" s="72"/>
      <c r="AP13" s="72"/>
      <c r="AQ13" s="72"/>
    </row>
    <row r="14" spans="1:43" s="2" customFormat="1" ht="31.5" customHeight="1">
      <c r="A14" s="20" t="s">
        <v>44</v>
      </c>
      <c r="B14" s="21">
        <f t="shared" si="1"/>
        <v>1327.332</v>
      </c>
      <c r="C14" s="21">
        <v>957.22</v>
      </c>
      <c r="D14" s="21">
        <v>134</v>
      </c>
      <c r="E14" s="21">
        <v>236.11200000000002</v>
      </c>
      <c r="F14" s="21">
        <v>0</v>
      </c>
      <c r="G14" s="21">
        <f>SUM(H14:K14)</f>
        <v>259.83000000000004</v>
      </c>
      <c r="H14" s="21">
        <v>40</v>
      </c>
      <c r="I14" s="21">
        <v>83.988</v>
      </c>
      <c r="J14" s="23">
        <v>135.842</v>
      </c>
      <c r="K14" s="21"/>
      <c r="L14" s="21">
        <f>SUM(M14:P14)</f>
        <v>386.14149999999995</v>
      </c>
      <c r="M14" s="29">
        <v>286.7415</v>
      </c>
      <c r="N14" s="21">
        <v>50</v>
      </c>
      <c r="O14" s="21">
        <v>49.4</v>
      </c>
      <c r="P14" s="29">
        <v>0</v>
      </c>
      <c r="Q14" s="40">
        <f>(M14+N14)/(C14+D14)</f>
        <v>0.308591759681824</v>
      </c>
      <c r="R14" s="41">
        <v>0.2</v>
      </c>
      <c r="S14" s="43">
        <v>0.24771</v>
      </c>
      <c r="T14" s="40">
        <f>S14/R14</f>
        <v>1.23855</v>
      </c>
      <c r="U14" s="23">
        <v>0.2</v>
      </c>
      <c r="V14" s="23">
        <v>0.2</v>
      </c>
      <c r="W14" s="40">
        <f>V14/U14</f>
        <v>1</v>
      </c>
      <c r="X14" s="29">
        <v>12</v>
      </c>
      <c r="Y14" s="29"/>
      <c r="Z14" s="61"/>
      <c r="AA14" s="61"/>
      <c r="AB14" s="63"/>
      <c r="AC14" s="61"/>
      <c r="AD14" s="61"/>
      <c r="AE14" s="61">
        <v>2250</v>
      </c>
      <c r="AF14" s="61"/>
      <c r="AG14" s="61">
        <v>1520</v>
      </c>
      <c r="AH14" s="61">
        <v>6</v>
      </c>
      <c r="AI14" s="61"/>
      <c r="AJ14" s="61"/>
      <c r="AK14" s="61"/>
      <c r="AL14" s="68"/>
      <c r="AM14" s="67"/>
      <c r="AN14" s="67"/>
      <c r="AO14" s="72"/>
      <c r="AP14" s="72"/>
      <c r="AQ14" s="72"/>
    </row>
    <row r="15" spans="1:43" s="2" customFormat="1" ht="33" customHeight="1">
      <c r="A15" s="20" t="s">
        <v>45</v>
      </c>
      <c r="B15" s="21">
        <f t="shared" si="1"/>
        <v>1103.15</v>
      </c>
      <c r="C15" s="21">
        <v>50</v>
      </c>
      <c r="D15" s="21">
        <v>624.15</v>
      </c>
      <c r="E15" s="21">
        <v>328.975</v>
      </c>
      <c r="F15" s="21">
        <v>100.025</v>
      </c>
      <c r="G15" s="21">
        <f>SUM(H15:K15)</f>
        <v>479.69</v>
      </c>
      <c r="H15" s="21">
        <v>50</v>
      </c>
      <c r="I15" s="21">
        <v>379.145</v>
      </c>
      <c r="J15" s="23">
        <v>50.545</v>
      </c>
      <c r="K15" s="21"/>
      <c r="L15" s="21">
        <f>SUM(M15:P15)</f>
        <v>623.455</v>
      </c>
      <c r="M15" s="29">
        <v>0</v>
      </c>
      <c r="N15" s="21">
        <v>245</v>
      </c>
      <c r="O15" s="21">
        <v>278.43</v>
      </c>
      <c r="P15" s="29">
        <v>100.025</v>
      </c>
      <c r="Q15" s="40">
        <f>(M15+N15)/(C15+D15)</f>
        <v>0.363420603723207</v>
      </c>
      <c r="R15" s="41"/>
      <c r="S15" s="44">
        <v>0.04018</v>
      </c>
      <c r="T15" s="40"/>
      <c r="U15" s="23"/>
      <c r="V15" s="23">
        <v>0.093</v>
      </c>
      <c r="W15" s="40"/>
      <c r="X15" s="21">
        <v>18</v>
      </c>
      <c r="Y15" s="21"/>
      <c r="Z15" s="61"/>
      <c r="AA15" s="62"/>
      <c r="AB15" s="61"/>
      <c r="AC15" s="61">
        <v>1</v>
      </c>
      <c r="AD15" s="61"/>
      <c r="AE15" s="61"/>
      <c r="AF15" s="61"/>
      <c r="AG15" s="61">
        <v>50</v>
      </c>
      <c r="AH15" s="61">
        <v>1</v>
      </c>
      <c r="AI15" s="61"/>
      <c r="AJ15" s="61">
        <v>2</v>
      </c>
      <c r="AK15" s="61"/>
      <c r="AL15" s="69"/>
      <c r="AM15" s="67"/>
      <c r="AN15" s="67"/>
      <c r="AO15" s="72"/>
      <c r="AP15" s="72"/>
      <c r="AQ15" s="72"/>
    </row>
    <row r="16" spans="1:43" s="2" customFormat="1" ht="33" customHeight="1">
      <c r="A16" s="20" t="s">
        <v>46</v>
      </c>
      <c r="B16" s="21"/>
      <c r="C16" s="21"/>
      <c r="D16" s="21"/>
      <c r="E16" s="21"/>
      <c r="F16" s="21"/>
      <c r="G16" s="21"/>
      <c r="H16" s="21"/>
      <c r="I16" s="21"/>
      <c r="J16" s="23"/>
      <c r="K16" s="21"/>
      <c r="L16" s="21"/>
      <c r="M16" s="29"/>
      <c r="N16" s="21"/>
      <c r="O16" s="21"/>
      <c r="P16" s="29"/>
      <c r="Q16" s="40"/>
      <c r="R16" s="41"/>
      <c r="S16" s="43">
        <v>0.0311</v>
      </c>
      <c r="T16" s="40"/>
      <c r="U16" s="23"/>
      <c r="V16" s="23"/>
      <c r="W16" s="40"/>
      <c r="X16" s="21">
        <v>36</v>
      </c>
      <c r="Y16" s="21"/>
      <c r="Z16" s="61"/>
      <c r="AA16" s="62"/>
      <c r="AB16" s="61"/>
      <c r="AC16" s="61"/>
      <c r="AD16" s="61"/>
      <c r="AE16" s="61"/>
      <c r="AF16" s="61"/>
      <c r="AG16" s="61">
        <v>250</v>
      </c>
      <c r="AH16" s="61"/>
      <c r="AI16" s="61"/>
      <c r="AJ16" s="61"/>
      <c r="AK16" s="61"/>
      <c r="AL16" s="69"/>
      <c r="AM16" s="67"/>
      <c r="AN16" s="67"/>
      <c r="AO16" s="72"/>
      <c r="AP16" s="72"/>
      <c r="AQ16" s="72"/>
    </row>
    <row r="17" spans="1:43" s="2" customFormat="1" ht="33" customHeight="1">
      <c r="A17" s="20" t="s">
        <v>47</v>
      </c>
      <c r="B17" s="21">
        <f t="shared" si="1"/>
        <v>756.6</v>
      </c>
      <c r="C17" s="21">
        <v>278</v>
      </c>
      <c r="D17" s="21">
        <v>100</v>
      </c>
      <c r="E17" s="21">
        <v>207.6</v>
      </c>
      <c r="F17" s="21">
        <v>171</v>
      </c>
      <c r="G17" s="21">
        <f>SUM(H17:K17)</f>
        <v>111.535</v>
      </c>
      <c r="H17" s="21">
        <v>70</v>
      </c>
      <c r="I17" s="21"/>
      <c r="J17" s="23">
        <v>41.535</v>
      </c>
      <c r="K17" s="21"/>
      <c r="L17" s="21">
        <f>SUM(M17:P17)</f>
        <v>678</v>
      </c>
      <c r="M17" s="29">
        <v>270</v>
      </c>
      <c r="N17" s="21">
        <v>73</v>
      </c>
      <c r="O17" s="21">
        <v>164</v>
      </c>
      <c r="P17" s="29">
        <v>171</v>
      </c>
      <c r="Q17" s="40">
        <f>(M17+N17)/(C17+D17)</f>
        <v>0.9074074074074074</v>
      </c>
      <c r="R17" s="45">
        <v>0.02</v>
      </c>
      <c r="S17" s="44">
        <v>0.02</v>
      </c>
      <c r="T17" s="40">
        <f>S17/R17</f>
        <v>1</v>
      </c>
      <c r="U17" s="23"/>
      <c r="V17" s="23"/>
      <c r="W17" s="40"/>
      <c r="X17" s="21">
        <v>25</v>
      </c>
      <c r="Y17" s="21"/>
      <c r="Z17" s="61"/>
      <c r="AA17" s="62"/>
      <c r="AB17" s="61"/>
      <c r="AC17" s="61">
        <v>2</v>
      </c>
      <c r="AD17" s="61"/>
      <c r="AE17" s="61">
        <v>160</v>
      </c>
      <c r="AF17" s="61"/>
      <c r="AG17" s="61">
        <v>300</v>
      </c>
      <c r="AH17" s="61"/>
      <c r="AI17" s="61"/>
      <c r="AJ17" s="61"/>
      <c r="AK17" s="61"/>
      <c r="AL17" s="69"/>
      <c r="AM17" s="67"/>
      <c r="AN17" s="67"/>
      <c r="AO17" s="72"/>
      <c r="AP17" s="72"/>
      <c r="AQ17" s="72"/>
    </row>
    <row r="18" spans="1:43" s="2" customFormat="1" ht="33" customHeight="1">
      <c r="A18" s="20" t="s">
        <v>48</v>
      </c>
      <c r="B18" s="21">
        <f t="shared" si="1"/>
        <v>104.11</v>
      </c>
      <c r="C18" s="21">
        <v>0</v>
      </c>
      <c r="D18" s="21">
        <v>48.05</v>
      </c>
      <c r="E18" s="21">
        <v>56.06</v>
      </c>
      <c r="F18" s="21">
        <v>0</v>
      </c>
      <c r="G18" s="21">
        <f>SUM(H18:K18)</f>
        <v>48.05</v>
      </c>
      <c r="H18" s="21">
        <v>0</v>
      </c>
      <c r="I18" s="21">
        <v>48.05</v>
      </c>
      <c r="J18" s="23"/>
      <c r="K18" s="21"/>
      <c r="L18" s="21">
        <f>SUM(M18:P18)</f>
        <v>56.06</v>
      </c>
      <c r="M18" s="29">
        <v>0</v>
      </c>
      <c r="N18" s="21">
        <v>0</v>
      </c>
      <c r="O18" s="21">
        <v>56.06</v>
      </c>
      <c r="P18" s="29">
        <v>0</v>
      </c>
      <c r="Q18" s="40">
        <f>(M18+N18)/(C18+D18)</f>
        <v>0</v>
      </c>
      <c r="R18" s="41"/>
      <c r="S18" s="43">
        <v>0</v>
      </c>
      <c r="T18" s="40"/>
      <c r="U18" s="23"/>
      <c r="V18" s="23"/>
      <c r="W18" s="40"/>
      <c r="X18" s="21"/>
      <c r="Y18" s="21"/>
      <c r="Z18" s="61"/>
      <c r="AA18" s="62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70"/>
      <c r="AM18" s="67"/>
      <c r="AN18" s="67"/>
      <c r="AO18" s="72"/>
      <c r="AP18" s="72"/>
      <c r="AQ18" s="72"/>
    </row>
    <row r="19" spans="1:43" s="2" customFormat="1" ht="33" customHeight="1">
      <c r="A19" s="20" t="s">
        <v>49</v>
      </c>
      <c r="B19" s="21"/>
      <c r="C19" s="21"/>
      <c r="D19" s="21"/>
      <c r="E19" s="21"/>
      <c r="F19" s="21"/>
      <c r="G19" s="21"/>
      <c r="H19" s="21"/>
      <c r="I19" s="21"/>
      <c r="J19" s="23"/>
      <c r="K19" s="21"/>
      <c r="L19" s="21"/>
      <c r="M19" s="29"/>
      <c r="N19" s="21"/>
      <c r="O19" s="21"/>
      <c r="P19" s="29"/>
      <c r="Q19" s="40"/>
      <c r="R19" s="41"/>
      <c r="S19" s="46">
        <v>0.0034</v>
      </c>
      <c r="T19" s="40"/>
      <c r="U19" s="23"/>
      <c r="V19" s="23"/>
      <c r="W19" s="40"/>
      <c r="X19" s="21">
        <v>3</v>
      </c>
      <c r="Y19" s="21"/>
      <c r="Z19" s="61"/>
      <c r="AA19" s="62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70"/>
      <c r="AM19" s="67"/>
      <c r="AN19" s="67"/>
      <c r="AO19" s="72"/>
      <c r="AP19" s="72"/>
      <c r="AQ19" s="72"/>
    </row>
    <row r="20" spans="1:43" s="2" customFormat="1" ht="33" customHeight="1">
      <c r="A20" s="20" t="s">
        <v>50</v>
      </c>
      <c r="B20" s="21">
        <f>SUM(C20:F20)</f>
        <v>46.19</v>
      </c>
      <c r="C20" s="21">
        <v>0</v>
      </c>
      <c r="D20" s="21">
        <v>30.1</v>
      </c>
      <c r="E20" s="21">
        <v>16.09</v>
      </c>
      <c r="F20" s="21">
        <v>0</v>
      </c>
      <c r="G20" s="21">
        <f>SUM(H20:K20)</f>
        <v>31.135</v>
      </c>
      <c r="H20" s="21"/>
      <c r="I20" s="21">
        <v>30.1</v>
      </c>
      <c r="J20" s="23">
        <v>1.035</v>
      </c>
      <c r="K20" s="21"/>
      <c r="L20" s="21">
        <f>SUM(M20:P20)</f>
        <v>46.19</v>
      </c>
      <c r="M20" s="29">
        <v>0</v>
      </c>
      <c r="N20" s="21">
        <v>30.1</v>
      </c>
      <c r="O20" s="21">
        <v>16.09</v>
      </c>
      <c r="P20" s="29">
        <v>0</v>
      </c>
      <c r="Q20" s="40">
        <f>(M20+N20)/(C20+D20)</f>
        <v>1</v>
      </c>
      <c r="R20" s="41"/>
      <c r="S20" s="43">
        <v>0.00694</v>
      </c>
      <c r="T20" s="40"/>
      <c r="U20" s="23"/>
      <c r="V20" s="23"/>
      <c r="W20" s="40"/>
      <c r="X20" s="21">
        <v>2</v>
      </c>
      <c r="Y20" s="21"/>
      <c r="Z20" s="61"/>
      <c r="AA20" s="62"/>
      <c r="AB20" s="61"/>
      <c r="AC20" s="61"/>
      <c r="AD20" s="61"/>
      <c r="AE20" s="61"/>
      <c r="AF20" s="61"/>
      <c r="AG20" s="61">
        <v>140</v>
      </c>
      <c r="AH20" s="61"/>
      <c r="AI20" s="61"/>
      <c r="AJ20" s="61"/>
      <c r="AK20" s="61"/>
      <c r="AL20" s="70"/>
      <c r="AM20" s="67"/>
      <c r="AN20" s="67"/>
      <c r="AO20" s="72"/>
      <c r="AP20" s="72"/>
      <c r="AQ20" s="72"/>
    </row>
    <row r="21" spans="1:35" ht="30" customHeight="1">
      <c r="A21" s="22" t="s">
        <v>51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30"/>
      <c r="Q21" s="30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64" t="s">
        <v>52</v>
      </c>
      <c r="AC21" s="64"/>
      <c r="AD21" s="64"/>
      <c r="AE21" s="64"/>
      <c r="AF21" s="64" t="s">
        <v>53</v>
      </c>
      <c r="AG21" s="64"/>
      <c r="AH21" s="64"/>
      <c r="AI21" s="64"/>
    </row>
    <row r="22" spans="1:32" ht="30" customHeight="1">
      <c r="A22" s="22" t="s">
        <v>54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30"/>
      <c r="Q22" s="30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ht="30" customHeight="1">
      <c r="A23" s="22" t="s">
        <v>55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1" ht="30" customHeight="1">
      <c r="A24" s="22" t="s">
        <v>56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</sheetData>
  <sheetProtection/>
  <mergeCells count="44">
    <mergeCell ref="A6:O6"/>
    <mergeCell ref="AE6:AL6"/>
    <mergeCell ref="R9:T9"/>
    <mergeCell ref="U9:W9"/>
    <mergeCell ref="Y9:Z9"/>
    <mergeCell ref="AA9:AB9"/>
    <mergeCell ref="A7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7:Q10"/>
    <mergeCell ref="X7:X10"/>
    <mergeCell ref="AC9:AC10"/>
    <mergeCell ref="AD9:AD10"/>
    <mergeCell ref="AE9:AE10"/>
    <mergeCell ref="AF9:AF10"/>
    <mergeCell ref="AG7:AG10"/>
    <mergeCell ref="AH7:AH10"/>
    <mergeCell ref="AI7:AI10"/>
    <mergeCell ref="AJ9:AJ10"/>
    <mergeCell ref="AK9:AK10"/>
    <mergeCell ref="AL7:AL10"/>
    <mergeCell ref="AC7:AD8"/>
    <mergeCell ref="AE7:AF8"/>
    <mergeCell ref="AJ7:AK8"/>
    <mergeCell ref="A1:AL2"/>
    <mergeCell ref="B7:F8"/>
    <mergeCell ref="G7:K8"/>
    <mergeCell ref="L7:P8"/>
    <mergeCell ref="Y7:AB8"/>
    <mergeCell ref="R7:W8"/>
    <mergeCell ref="A3:AL4"/>
  </mergeCells>
  <conditionalFormatting sqref="V11">
    <cfRule type="cellIs" priority="22" dxfId="0" operator="equal" stopIfTrue="1">
      <formula>0</formula>
    </cfRule>
  </conditionalFormatting>
  <conditionalFormatting sqref="Z11">
    <cfRule type="cellIs" priority="20" dxfId="0" operator="equal" stopIfTrue="1">
      <formula>0</formula>
    </cfRule>
  </conditionalFormatting>
  <conditionalFormatting sqref="AB11">
    <cfRule type="cellIs" priority="19" dxfId="0" operator="equal" stopIfTrue="1">
      <formula>0</formula>
    </cfRule>
  </conditionalFormatting>
  <printOptions horizontalCentered="1"/>
  <pageMargins left="0.03888888888888889" right="0.11805555555555555" top="0.5902777777777778" bottom="0.5902777777777778" header="0.3104166666666667" footer="0.3104166666666667"/>
  <pageSetup fitToHeight="0" horizontalDpi="600" verticalDpi="600" orientation="landscape" paperSize="8" scale="5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gxxc</cp:lastModifiedBy>
  <cp:lastPrinted>2019-05-25T02:11:00Z</cp:lastPrinted>
  <dcterms:created xsi:type="dcterms:W3CDTF">2015-05-01T07:47:00Z</dcterms:created>
  <dcterms:modified xsi:type="dcterms:W3CDTF">2022-12-27T10:00:41Z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4A3B233DF43A40B4962D2F4951783BD5</vt:lpwstr>
  </property>
  <property fmtid="{D5CDD505-2E9C-101B-9397-08002B2CF9AE}" pid="4" name="퀀_generated_2.-2147483648">
    <vt:i4>2052</vt:i4>
  </property>
</Properties>
</file>